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5" yWindow="-15" windowWidth="28830" windowHeight="6255"/>
  </bookViews>
  <sheets>
    <sheet name="I-2" sheetId="5" r:id="rId1"/>
    <sheet name="metadata" sheetId="6" r:id="rId2"/>
  </sheets>
  <definedNames>
    <definedName name="_xlnm.Print_Area" localSheetId="0">'I-2'!$A$1:$T$20</definedName>
  </definedNames>
  <calcPr calcId="144525"/>
</workbook>
</file>

<file path=xl/calcChain.xml><?xml version="1.0" encoding="utf-8"?>
<calcChain xmlns="http://schemas.openxmlformats.org/spreadsheetml/2006/main">
  <c r="X8" i="5" l="1"/>
  <c r="W9" i="5" l="1"/>
  <c r="W8" i="5"/>
  <c r="U16" i="5"/>
  <c r="T16" i="5"/>
  <c r="S16" i="5"/>
  <c r="R16" i="5"/>
  <c r="Q16" i="5"/>
  <c r="U14" i="5"/>
  <c r="T14" i="5"/>
  <c r="S14" i="5"/>
  <c r="R14" i="5"/>
  <c r="Q14" i="5"/>
  <c r="U8" i="5"/>
  <c r="T8" i="5"/>
  <c r="S8" i="5"/>
  <c r="R8" i="5"/>
  <c r="P9" i="5"/>
  <c r="O9" i="5"/>
  <c r="N9" i="5"/>
  <c r="M9" i="5"/>
  <c r="M16" i="5"/>
  <c r="L9" i="5"/>
  <c r="K9" i="5"/>
  <c r="J9" i="5"/>
  <c r="I9" i="5"/>
  <c r="I16" i="5"/>
  <c r="H9" i="5"/>
  <c r="G9" i="5"/>
  <c r="F9" i="5"/>
  <c r="D8" i="5"/>
  <c r="E8" i="5"/>
  <c r="F8" i="5"/>
  <c r="G8" i="5"/>
  <c r="H8" i="5"/>
  <c r="I8" i="5"/>
  <c r="J8" i="5"/>
  <c r="K8" i="5"/>
  <c r="L8" i="5"/>
  <c r="M8" i="5"/>
  <c r="N8" i="5"/>
  <c r="O8" i="5"/>
  <c r="P8" i="5"/>
  <c r="D16" i="5"/>
  <c r="E16" i="5"/>
  <c r="F16" i="5"/>
  <c r="G16" i="5"/>
  <c r="H16" i="5"/>
  <c r="J16" i="5"/>
  <c r="K16" i="5"/>
  <c r="L16" i="5"/>
  <c r="N16" i="5"/>
  <c r="O16" i="5"/>
  <c r="P16" i="5"/>
</calcChain>
</file>

<file path=xl/sharedStrings.xml><?xml version="1.0" encoding="utf-8"?>
<sst xmlns="http://schemas.openxmlformats.org/spreadsheetml/2006/main" count="55" uniqueCount="39">
  <si>
    <t>1000 т</t>
  </si>
  <si>
    <t xml:space="preserve">  из которых</t>
  </si>
  <si>
    <t>Management of hazardous waste</t>
  </si>
  <si>
    <t>Stock of hazardous waste at the beginning of the year</t>
  </si>
  <si>
    <t>Hazardous waste generated during the year</t>
  </si>
  <si>
    <t>Hazardous waste imported during the year</t>
  </si>
  <si>
    <t>Hazardous waste exported during the year</t>
  </si>
  <si>
    <t>Import - export</t>
  </si>
  <si>
    <t>Total hazardous waste treated or disposed during the year</t>
  </si>
  <si>
    <t>Recycling</t>
  </si>
  <si>
    <t>Incineration</t>
  </si>
  <si>
    <t>Landfilling</t>
  </si>
  <si>
    <t xml:space="preserve">Other disposal </t>
  </si>
  <si>
    <t xml:space="preserve">Stock of hazardous waste at the end of the year 
</t>
  </si>
  <si>
    <t>Unit</t>
  </si>
  <si>
    <t xml:space="preserve">Notes:: </t>
  </si>
  <si>
    <t>по Республике Казахстан</t>
  </si>
  <si>
    <t>-</t>
  </si>
  <si>
    <t>74-93-11</t>
  </si>
  <si>
    <t>Indicator</t>
  </si>
  <si>
    <t>Definition of the indicator</t>
  </si>
  <si>
    <t>This indicator determines the stock of hazardous waste within the country defined by article 2 of the Basel Convention on the Control of Transboundary Movements of Hazardous Waste and Their Disposal, as well as the amount of generated, exported, imported and treated waste in the country as a whole and by treatment methods (recycling, incineration, disposal and other methods)</t>
  </si>
  <si>
    <t>Unit of measurement</t>
  </si>
  <si>
    <t xml:space="preserve">
It is measured in thousands of metric tons per year.
</t>
  </si>
  <si>
    <t>Frequency</t>
  </si>
  <si>
    <t>annual</t>
  </si>
  <si>
    <t>Source of information</t>
  </si>
  <si>
    <t xml:space="preserve">The responsible state body for generating data on the formation of hazardous waste is the Ministry of Ecology, Geology and Natural Resources of the Republic of Kazakhstan (MAGPR RK). The information is generated according to the State Cadastre of Production and Consumption Waste based on the annual report on the inventory of waste.
</t>
  </si>
  <si>
    <t>Aggregation level</t>
  </si>
  <si>
    <t>Methodology/
calculation method</t>
  </si>
  <si>
    <t xml:space="preserve">"Waste Inventory report and instructions for filling it out"
Order of the Acting Minister of Energy of the Republic of Kazakhstan No. 352 dated July 29, 2016. Registered with the Ministry of Justice of the Republic of Kazakhstan on September 14, 2016 No. 14234
</t>
  </si>
  <si>
    <t>Related indicators</t>
  </si>
  <si>
    <t>Relationship with SDG indicators, OECD green growth indicators</t>
  </si>
  <si>
    <t>Indicators that make up the calculation</t>
  </si>
  <si>
    <t>The timing of the update</t>
  </si>
  <si>
    <t>Contacts</t>
  </si>
  <si>
    <t>annually in December</t>
  </si>
  <si>
    <t>The source of information is the Ministry of ecology and natural resources of the Republic of Kazakhstan. Since 2012, without taking into account overburden rocks, as they do not belong to hazardous waste.</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</si>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</sst>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theme="1"/>
      <name val="Calibri"/>
      <family val="2"/>
      <scheme val="minor"/>
    </font>
    <font>
      <sz val="8"/>
      <name val="Calibri"/>
      <family val="2"/>
    </font>
    <font>
      <sz val="10"/>
      <name val="Arial"/>
      <family val="2"/>
    </font>
    <font>
      <sz val="11"/>
      <name val="Roboto"/>
      <charset val="204"/>
    </font>
    <font>
      <b/>
      <sz val="14"/>
      <name val="Roboto"/>
      <charset val="204"/>
    </font>
    <font>
      <sz val="12"/>
      <name val="Roboto"/>
      <charset val="204"/>
    </font>
    <font>
      <sz val="12"/>
      <color indexed="8"/>
      <name val="Roboto"/>
      <charset val="204"/>
    </font>
    <font>
      <sz val="12"/>
      <color indexed="8"/>
      <name val="Roboto"/>
      <charset val="204"/>
    </font>
    <font>
      <b/>
      <sz val="12"/>
      <name val="Roboto"/>
      <charset val="204"/>
    </font>
    <font>
      <i/>
      <sz val="12"/>
      <name val="Roboto"/>
      <charset val="204"/>
    </font>
    <font>
      <sz val="10"/>
      <name val="Roboto"/>
      <charset val="204"/>
    </font>
    <font>
      <sz val="11"/>
      <color indexed="8"/>
      <name val="Roboto"/>
      <charset val="204"/>
    </font>
    <font>
      <sz val="12"/>
      <color theme="1"/>
      <name val="Roboto"/>
      <charset val="204"/>
    </font>
    <font>
      <sz val="12"/>
      <color rgb="FF000000"/>
      <name val="Roboto"/>
      <charset val="204"/>
    </font>
    <font>
      <sz val="11"/>
      <color theme="1"/>
      <name val="Roboto"/>
      <charset val="204"/>
    </font>
  </fonts>
  <fills count="10">
    <fill>
      <patternFill patternType="none"/>
    </fill>
    <fill>
      <patternFill patternType="gray125"/>
    </fill>
    <fill>
      <patternFill patternType="solid">
        <fgColor indexed="9"/>
        <bgColor indexed="64"/>
      </patternFill>
    </fill>
    <fill>
      <patternFill patternType="solid">
        <fgColor theme="4" tint="0.59999389629810485"/>
        <bgColor indexed="64"/>
      </patternFill>
    </fill>
    <fill>
      <patternFill patternType="solid">
        <fgColor rgb="FFB8CCE4"/>
        <bgColor indexed="64"/>
      </patternFill>
    </fill>
    <fill>
      <patternFill patternType="solid">
        <fgColor theme="0" tint="-0.249977111117893"/>
        <bgColor indexed="64"/>
      </patternFill>
    </fill>
    <fill>
      <patternFill patternType="solid">
        <fgColor rgb="FFFFFF00"/>
        <bgColor indexed="64"/>
      </patternFill>
    </fill>
    <fill>
      <patternFill patternType="solid">
        <fgColor rgb="FFBFBFBF"/>
        <bgColor indexed="64"/>
      </patternFill>
    </fill>
    <fill>
      <patternFill patternType="solid">
        <fgColor theme="3" tint="0.7999816888943144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59">
    <xf numFmtId="0" fontId="0" fillId="0" borderId="0" xfId="0"/>
    <xf numFmtId="0" fontId="3" fillId="2" borderId="0" xfId="0" applyFont="1" applyFill="1" applyAlignment="1">
      <alignment horizontal="center" vertical="center"/>
    </xf>
    <xf numFmtId="0" fontId="3" fillId="2" borderId="0" xfId="0" applyFont="1" applyFill="1"/>
    <xf numFmtId="0" fontId="5" fillId="2" borderId="1" xfId="0" applyFont="1" applyFill="1" applyBorder="1" applyAlignment="1">
      <alignment horizontal="center" vertical="center"/>
    </xf>
    <xf numFmtId="0" fontId="5" fillId="2" borderId="1" xfId="0" applyFont="1" applyFill="1" applyBorder="1" applyAlignment="1">
      <alignment horizontal="left" vertical="top" wrapText="1"/>
    </xf>
    <xf numFmtId="0" fontId="5" fillId="2" borderId="1" xfId="0" applyFont="1" applyFill="1" applyBorder="1" applyAlignment="1">
      <alignment horizontal="center" vertical="top" wrapText="1"/>
    </xf>
    <xf numFmtId="0" fontId="5" fillId="2" borderId="1" xfId="0" applyFont="1" applyFill="1" applyBorder="1" applyAlignment="1">
      <alignment horizontal="center"/>
    </xf>
    <xf numFmtId="0" fontId="5" fillId="2" borderId="0" xfId="0" applyFont="1" applyFill="1"/>
    <xf numFmtId="0" fontId="5" fillId="2" borderId="1" xfId="0" applyFont="1" applyFill="1" applyBorder="1" applyAlignment="1">
      <alignment horizontal="left" wrapText="1"/>
    </xf>
    <xf numFmtId="0" fontId="5" fillId="2" borderId="1" xfId="0" applyFont="1" applyFill="1" applyBorder="1" applyAlignment="1">
      <alignment horizontal="center" wrapText="1"/>
    </xf>
    <xf numFmtId="164" fontId="5" fillId="3" borderId="1" xfId="0" applyNumberFormat="1" applyFont="1" applyFill="1" applyBorder="1" applyAlignment="1">
      <alignment horizontal="right" wrapText="1"/>
    </xf>
    <xf numFmtId="164" fontId="12" fillId="3" borderId="1" xfId="0" applyNumberFormat="1" applyFont="1" applyFill="1" applyBorder="1" applyAlignment="1">
      <alignment horizontal="right" wrapText="1"/>
    </xf>
    <xf numFmtId="164" fontId="12" fillId="4" borderId="1" xfId="0" applyNumberFormat="1" applyFont="1" applyFill="1" applyBorder="1" applyAlignment="1">
      <alignment horizontal="right" wrapText="1"/>
    </xf>
    <xf numFmtId="164" fontId="7" fillId="4" borderId="1" xfId="0" applyNumberFormat="1" applyFont="1" applyFill="1" applyBorder="1" applyAlignment="1">
      <alignment horizontal="right"/>
    </xf>
    <xf numFmtId="164" fontId="7" fillId="4" borderId="1" xfId="0" applyNumberFormat="1" applyFont="1" applyFill="1" applyBorder="1" applyAlignment="1"/>
    <xf numFmtId="0" fontId="5" fillId="0" borderId="1" xfId="0" applyFont="1" applyFill="1" applyBorder="1" applyAlignment="1">
      <alignment horizontal="left" wrapText="1"/>
    </xf>
    <xf numFmtId="164" fontId="12" fillId="3" borderId="1" xfId="0" applyNumberFormat="1" applyFont="1" applyFill="1" applyBorder="1" applyAlignment="1">
      <alignment wrapText="1"/>
    </xf>
    <xf numFmtId="164" fontId="12" fillId="4" borderId="1" xfId="0" applyNumberFormat="1" applyFont="1" applyFill="1" applyBorder="1" applyAlignment="1">
      <alignment wrapText="1"/>
    </xf>
    <xf numFmtId="164" fontId="13" fillId="4" borderId="1" xfId="0" applyNumberFormat="1" applyFont="1" applyFill="1" applyBorder="1" applyAlignment="1">
      <alignment wrapText="1"/>
    </xf>
    <xf numFmtId="0" fontId="5" fillId="2" borderId="1" xfId="0" applyFont="1" applyFill="1" applyBorder="1" applyAlignment="1">
      <alignment horizontal="center" vertical="center" wrapText="1"/>
    </xf>
    <xf numFmtId="164" fontId="7" fillId="3" borderId="1" xfId="0" applyNumberFormat="1" applyFont="1" applyFill="1" applyBorder="1" applyAlignment="1">
      <alignment horizontal="right"/>
    </xf>
    <xf numFmtId="164" fontId="5" fillId="5" borderId="1" xfId="0" applyNumberFormat="1" applyFont="1" applyFill="1" applyBorder="1" applyAlignment="1">
      <alignment horizontal="right" wrapText="1"/>
    </xf>
    <xf numFmtId="164" fontId="5" fillId="5" borderId="1" xfId="0" applyNumberFormat="1" applyFont="1" applyFill="1" applyBorder="1" applyAlignment="1">
      <alignment wrapText="1"/>
    </xf>
    <xf numFmtId="164" fontId="7" fillId="5" borderId="1" xfId="0" applyNumberFormat="1" applyFont="1" applyFill="1" applyBorder="1" applyAlignment="1"/>
    <xf numFmtId="0" fontId="8" fillId="2" borderId="1" xfId="0" applyFont="1" applyFill="1" applyBorder="1" applyAlignment="1">
      <alignment horizontal="left" wrapText="1"/>
    </xf>
    <xf numFmtId="164" fontId="5" fillId="3" borderId="1" xfId="0" applyNumberFormat="1" applyFont="1" applyFill="1" applyBorder="1" applyAlignment="1">
      <alignment wrapText="1"/>
    </xf>
    <xf numFmtId="0" fontId="9" fillId="2" borderId="1" xfId="0" applyFont="1" applyFill="1" applyBorder="1" applyAlignment="1">
      <alignment horizontal="left" vertical="top" wrapText="1"/>
    </xf>
    <xf numFmtId="0" fontId="5" fillId="6" borderId="0" xfId="0" applyFont="1" applyFill="1"/>
    <xf numFmtId="164" fontId="5" fillId="7" borderId="1" xfId="0" applyNumberFormat="1" applyFont="1" applyFill="1" applyBorder="1" applyAlignment="1">
      <alignment horizontal="right" wrapText="1"/>
    </xf>
    <xf numFmtId="0" fontId="10" fillId="2" borderId="0" xfId="0" applyFont="1" applyFill="1" applyBorder="1"/>
    <xf numFmtId="0" fontId="10" fillId="2" borderId="0" xfId="0" applyFont="1" applyFill="1" applyBorder="1" applyAlignment="1">
      <alignment horizontal="justify"/>
    </xf>
    <xf numFmtId="164" fontId="3" fillId="2" borderId="0" xfId="0" applyNumberFormat="1" applyFont="1" applyFill="1"/>
    <xf numFmtId="4" fontId="14" fillId="8" borderId="1" xfId="0" applyNumberFormat="1" applyFont="1" applyFill="1" applyBorder="1" applyAlignment="1">
      <alignment vertical="center" wrapText="1"/>
    </xf>
    <xf numFmtId="0" fontId="14" fillId="0" borderId="1" xfId="0" applyFont="1" applyBorder="1"/>
    <xf numFmtId="0" fontId="11" fillId="0" borderId="1" xfId="0" applyFont="1" applyBorder="1" applyAlignment="1">
      <alignment wrapText="1"/>
    </xf>
    <xf numFmtId="0" fontId="14" fillId="0" borderId="1" xfId="0" applyFont="1" applyBorder="1" applyAlignment="1">
      <alignment wrapText="1"/>
    </xf>
    <xf numFmtId="17" fontId="14" fillId="0" borderId="1" xfId="0" applyNumberFormat="1" applyFont="1" applyBorder="1"/>
    <xf numFmtId="164" fontId="6" fillId="3" borderId="1" xfId="0" applyNumberFormat="1" applyFont="1" applyFill="1" applyBorder="1" applyAlignment="1"/>
    <xf numFmtId="164" fontId="6" fillId="3" borderId="1" xfId="0" applyNumberFormat="1" applyFont="1" applyFill="1" applyBorder="1" applyAlignment="1">
      <alignment horizontal="right"/>
    </xf>
    <xf numFmtId="164" fontId="6" fillId="3" borderId="1" xfId="0" applyNumberFormat="1" applyFont="1" applyFill="1" applyBorder="1" applyAlignment="1">
      <alignment horizontal="center" vertical="center"/>
    </xf>
    <xf numFmtId="0" fontId="5" fillId="9" borderId="11" xfId="0" applyFont="1" applyFill="1" applyBorder="1" applyAlignment="1">
      <alignment horizontal="center" vertical="center"/>
    </xf>
    <xf numFmtId="0" fontId="5" fillId="6" borderId="11" xfId="0" applyFont="1" applyFill="1" applyBorder="1"/>
    <xf numFmtId="0" fontId="4" fillId="3" borderId="0" xfId="0" applyFont="1" applyFill="1" applyBorder="1" applyAlignment="1">
      <alignment horizontal="center"/>
    </xf>
    <xf numFmtId="0" fontId="3" fillId="2" borderId="0" xfId="0" applyFont="1" applyFill="1" applyBorder="1" applyAlignment="1">
      <alignment horizontal="center"/>
    </xf>
    <xf numFmtId="0" fontId="8" fillId="2" borderId="0" xfId="0" applyFont="1" applyFill="1" applyBorder="1" applyAlignment="1">
      <alignment horizontal="left"/>
    </xf>
    <xf numFmtId="0" fontId="5" fillId="2" borderId="0" xfId="0" applyFont="1" applyFill="1" applyBorder="1" applyAlignment="1">
      <alignment horizontal="left" vertical="top"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14" fillId="0" borderId="3" xfId="0" applyFont="1" applyBorder="1" applyAlignment="1"/>
    <xf numFmtId="0" fontId="9" fillId="2" borderId="4"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6" borderId="4" xfId="0" applyFont="1" applyFill="1" applyBorder="1" applyAlignment="1">
      <alignment horizontal="center" vertical="top" wrapText="1"/>
    </xf>
    <xf numFmtId="0" fontId="9" fillId="6" borderId="5" xfId="0" applyFont="1" applyFill="1" applyBorder="1" applyAlignment="1">
      <alignment horizontal="center" vertical="top" wrapText="1"/>
    </xf>
    <xf numFmtId="0" fontId="14" fillId="8" borderId="6" xfId="0" applyFont="1" applyFill="1" applyBorder="1" applyAlignment="1">
      <alignment horizontal="left" vertical="center" wrapText="1"/>
    </xf>
    <xf numFmtId="0" fontId="14" fillId="8" borderId="7" xfId="0" applyFont="1" applyFill="1" applyBorder="1" applyAlignment="1">
      <alignment horizontal="left" vertical="center" wrapText="1"/>
    </xf>
    <xf numFmtId="0" fontId="14" fillId="0" borderId="8" xfId="0" applyFont="1" applyBorder="1" applyAlignment="1"/>
    <xf numFmtId="0" fontId="14" fillId="0" borderId="9" xfId="0" applyFont="1" applyBorder="1" applyAlignment="1"/>
    <xf numFmtId="0" fontId="14" fillId="0" borderId="10" xfId="0" applyFont="1" applyBorder="1" applyAlignment="1"/>
    <xf numFmtId="164" fontId="6" fillId="3" borderId="1" xfId="0" applyNumberFormat="1" applyFont="1" applyFill="1" applyBorder="1" applyAlignment="1">
      <alignment horizontal="center"/>
    </xf>
  </cellXfs>
  <cellStyles count="2">
    <cellStyle name="Normal 2" xfId="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
  <sheetViews>
    <sheetView tabSelected="1" topLeftCell="A4" zoomScale="70" zoomScaleNormal="70" zoomScaleSheetLayoutView="70" workbookViewId="0">
      <selection activeCell="Y6" sqref="Y6"/>
    </sheetView>
  </sheetViews>
  <sheetFormatPr defaultColWidth="14" defaultRowHeight="15" x14ac:dyDescent="0.25"/>
  <cols>
    <col min="1" max="1" width="14" style="2" customWidth="1"/>
    <col min="2" max="2" width="40.7109375" style="2" customWidth="1"/>
    <col min="3" max="22" width="14" style="2"/>
    <col min="23" max="23" width="14" style="2" customWidth="1"/>
    <col min="24" max="16384" width="14" style="2"/>
  </cols>
  <sheetData>
    <row r="1" spans="1:24" ht="18.75" x14ac:dyDescent="0.3">
      <c r="A1" s="1"/>
      <c r="B1" s="42" t="s">
        <v>2</v>
      </c>
      <c r="C1" s="42"/>
      <c r="D1" s="42"/>
      <c r="E1" s="42"/>
      <c r="F1" s="42"/>
      <c r="G1" s="42"/>
      <c r="H1" s="42"/>
      <c r="I1" s="42"/>
      <c r="J1" s="42"/>
      <c r="K1" s="42"/>
      <c r="L1" s="42"/>
      <c r="M1" s="42"/>
      <c r="N1" s="42"/>
      <c r="O1" s="42"/>
      <c r="P1" s="42"/>
      <c r="Q1" s="42"/>
      <c r="R1" s="42"/>
      <c r="S1" s="42"/>
      <c r="T1" s="42"/>
      <c r="U1" s="42"/>
      <c r="V1" s="42"/>
      <c r="W1" s="42"/>
    </row>
    <row r="2" spans="1:24" ht="15.75" customHeight="1" x14ac:dyDescent="0.25">
      <c r="A2" s="46"/>
      <c r="B2" s="47"/>
      <c r="C2" s="47"/>
      <c r="D2" s="47"/>
      <c r="E2" s="47"/>
      <c r="F2" s="47"/>
      <c r="G2" s="47"/>
      <c r="H2" s="47"/>
      <c r="I2" s="47"/>
      <c r="J2" s="47"/>
      <c r="K2" s="47"/>
      <c r="L2" s="47"/>
      <c r="M2" s="47"/>
      <c r="N2" s="47"/>
      <c r="O2" s="47"/>
      <c r="P2" s="47"/>
      <c r="Q2" s="47"/>
      <c r="R2" s="47"/>
      <c r="S2" s="48"/>
    </row>
    <row r="3" spans="1:24" s="7" customFormat="1" ht="15.75" x14ac:dyDescent="0.25">
      <c r="A3" s="3"/>
      <c r="B3" s="4"/>
      <c r="C3" s="5" t="s">
        <v>14</v>
      </c>
      <c r="D3" s="5">
        <v>2004</v>
      </c>
      <c r="E3" s="5">
        <v>2005</v>
      </c>
      <c r="F3" s="5">
        <v>2006</v>
      </c>
      <c r="G3" s="5">
        <v>2007</v>
      </c>
      <c r="H3" s="5">
        <v>2008</v>
      </c>
      <c r="I3" s="5">
        <v>2009</v>
      </c>
      <c r="J3" s="5">
        <v>2010</v>
      </c>
      <c r="K3" s="5">
        <v>2011</v>
      </c>
      <c r="L3" s="5">
        <v>2012</v>
      </c>
      <c r="M3" s="5">
        <v>2013</v>
      </c>
      <c r="N3" s="6">
        <v>2014</v>
      </c>
      <c r="O3" s="6">
        <v>2015</v>
      </c>
      <c r="P3" s="6">
        <v>2016</v>
      </c>
      <c r="Q3" s="6">
        <v>2017</v>
      </c>
      <c r="R3" s="6">
        <v>2018</v>
      </c>
      <c r="S3" s="6">
        <v>2019</v>
      </c>
      <c r="T3" s="6">
        <v>2020</v>
      </c>
      <c r="U3" s="6">
        <v>2021</v>
      </c>
      <c r="V3" s="6">
        <v>2022</v>
      </c>
      <c r="W3" s="6">
        <v>2023</v>
      </c>
      <c r="X3" s="6">
        <v>2024</v>
      </c>
    </row>
    <row r="4" spans="1:24" s="7" customFormat="1" ht="31.5" x14ac:dyDescent="0.25">
      <c r="A4" s="3">
        <v>1</v>
      </c>
      <c r="B4" s="8" t="s">
        <v>3</v>
      </c>
      <c r="C4" s="9" t="s">
        <v>0</v>
      </c>
      <c r="D4" s="10">
        <v>5665892.9000000004</v>
      </c>
      <c r="E4" s="10">
        <v>6338768.9000000004</v>
      </c>
      <c r="F4" s="11">
        <v>8005538.9000000004</v>
      </c>
      <c r="G4" s="11">
        <v>8208585.0999999996</v>
      </c>
      <c r="H4" s="11">
        <v>8185951.7999999998</v>
      </c>
      <c r="I4" s="11">
        <v>8269469.7000000002</v>
      </c>
      <c r="J4" s="11">
        <v>8390958.1999999993</v>
      </c>
      <c r="K4" s="11">
        <v>8608801.9000000004</v>
      </c>
      <c r="L4" s="12">
        <v>2070760.56</v>
      </c>
      <c r="M4" s="13">
        <v>2299862.7999999998</v>
      </c>
      <c r="N4" s="13">
        <v>2506356.1</v>
      </c>
      <c r="O4" s="14">
        <v>2712167.8</v>
      </c>
      <c r="P4" s="14">
        <v>2877364.3</v>
      </c>
      <c r="Q4" s="14">
        <v>2975552.5</v>
      </c>
      <c r="R4" s="14">
        <v>2904857.9</v>
      </c>
      <c r="S4" s="14">
        <v>2519167.6</v>
      </c>
      <c r="T4" s="14">
        <v>2649914.1</v>
      </c>
      <c r="U4" s="14">
        <v>476286.54399999999</v>
      </c>
      <c r="V4" s="14">
        <v>480234.6</v>
      </c>
      <c r="W4" s="37">
        <v>874386.12127696339</v>
      </c>
      <c r="X4" s="37">
        <v>908</v>
      </c>
    </row>
    <row r="5" spans="1:24" s="7" customFormat="1" ht="31.5" x14ac:dyDescent="0.25">
      <c r="A5" s="3">
        <v>2</v>
      </c>
      <c r="B5" s="15" t="s">
        <v>4</v>
      </c>
      <c r="C5" s="9" t="s">
        <v>0</v>
      </c>
      <c r="D5" s="10">
        <v>701317.6</v>
      </c>
      <c r="E5" s="10">
        <v>1684318.5</v>
      </c>
      <c r="F5" s="16">
        <v>263971.09999999998</v>
      </c>
      <c r="G5" s="16">
        <v>261188</v>
      </c>
      <c r="H5" s="16">
        <v>453373.1</v>
      </c>
      <c r="I5" s="16">
        <v>227555</v>
      </c>
      <c r="J5" s="16">
        <v>303116.59999999998</v>
      </c>
      <c r="K5" s="17">
        <v>420668.3</v>
      </c>
      <c r="L5" s="17">
        <v>355952.5</v>
      </c>
      <c r="M5" s="18">
        <v>382214.3</v>
      </c>
      <c r="N5" s="18">
        <v>337414.8</v>
      </c>
      <c r="O5" s="18">
        <v>251565.7</v>
      </c>
      <c r="P5" s="18">
        <v>151391.1</v>
      </c>
      <c r="Q5" s="18">
        <v>126874.3</v>
      </c>
      <c r="R5" s="18">
        <v>149962.4</v>
      </c>
      <c r="S5" s="18">
        <v>180506.7</v>
      </c>
      <c r="T5" s="18">
        <v>137828</v>
      </c>
      <c r="U5" s="18">
        <v>42090</v>
      </c>
      <c r="V5" s="14">
        <v>46487.8</v>
      </c>
      <c r="W5" s="38">
        <v>43894.186236844987</v>
      </c>
      <c r="X5" s="38">
        <v>45136.800000000003</v>
      </c>
    </row>
    <row r="6" spans="1:24" s="7" customFormat="1" ht="31.5" x14ac:dyDescent="0.25">
      <c r="A6" s="19">
        <v>3</v>
      </c>
      <c r="B6" s="15" t="s">
        <v>5</v>
      </c>
      <c r="C6" s="9" t="s">
        <v>0</v>
      </c>
      <c r="D6" s="10">
        <v>0</v>
      </c>
      <c r="E6" s="10">
        <v>0</v>
      </c>
      <c r="F6" s="16">
        <v>0</v>
      </c>
      <c r="G6" s="16">
        <v>0</v>
      </c>
      <c r="H6" s="16">
        <v>0</v>
      </c>
      <c r="I6" s="16">
        <v>1.5</v>
      </c>
      <c r="J6" s="16">
        <v>9.6999999999999993</v>
      </c>
      <c r="K6" s="16">
        <v>6.2</v>
      </c>
      <c r="L6" s="17">
        <v>13.8</v>
      </c>
      <c r="M6" s="14">
        <v>0.7</v>
      </c>
      <c r="N6" s="14">
        <v>4.5999999999999996</v>
      </c>
      <c r="O6" s="14">
        <v>0.1</v>
      </c>
      <c r="P6" s="14">
        <v>12.4</v>
      </c>
      <c r="Q6" s="13">
        <v>0</v>
      </c>
      <c r="R6" s="13">
        <v>0.3</v>
      </c>
      <c r="S6" s="20">
        <v>0</v>
      </c>
      <c r="T6" s="20">
        <v>0</v>
      </c>
      <c r="U6" s="20">
        <v>0</v>
      </c>
      <c r="V6" s="14">
        <v>0.3</v>
      </c>
      <c r="W6" s="37">
        <v>1.2</v>
      </c>
      <c r="X6" s="37">
        <v>35.4</v>
      </c>
    </row>
    <row r="7" spans="1:24" s="7" customFormat="1" ht="31.5" x14ac:dyDescent="0.25">
      <c r="A7" s="3">
        <v>4</v>
      </c>
      <c r="B7" s="15" t="s">
        <v>6</v>
      </c>
      <c r="C7" s="9" t="s">
        <v>0</v>
      </c>
      <c r="D7" s="10">
        <v>37.4</v>
      </c>
      <c r="E7" s="10">
        <v>98.1</v>
      </c>
      <c r="F7" s="16">
        <v>68.2</v>
      </c>
      <c r="G7" s="16">
        <v>93.6</v>
      </c>
      <c r="H7" s="16">
        <v>0</v>
      </c>
      <c r="I7" s="16">
        <v>0.3</v>
      </c>
      <c r="J7" s="16">
        <v>0.3</v>
      </c>
      <c r="K7" s="16">
        <v>0.6</v>
      </c>
      <c r="L7" s="17">
        <v>20.5</v>
      </c>
      <c r="M7" s="14">
        <v>0.3</v>
      </c>
      <c r="N7" s="14">
        <v>0</v>
      </c>
      <c r="O7" s="14">
        <v>0</v>
      </c>
      <c r="P7" s="14">
        <v>5</v>
      </c>
      <c r="Q7" s="13">
        <v>0</v>
      </c>
      <c r="R7" s="14">
        <v>0.3</v>
      </c>
      <c r="S7" s="14">
        <v>0.3</v>
      </c>
      <c r="T7" s="14">
        <v>1.7</v>
      </c>
      <c r="U7" s="14">
        <v>0</v>
      </c>
      <c r="V7" s="14">
        <v>1</v>
      </c>
      <c r="W7" s="37">
        <v>2.007626396</v>
      </c>
      <c r="X7" s="37">
        <v>24.8</v>
      </c>
    </row>
    <row r="8" spans="1:24" s="7" customFormat="1" ht="15.75" x14ac:dyDescent="0.25">
      <c r="A8" s="3">
        <v>5</v>
      </c>
      <c r="B8" s="8" t="s">
        <v>7</v>
      </c>
      <c r="C8" s="9" t="s">
        <v>0</v>
      </c>
      <c r="D8" s="21">
        <f t="shared" ref="D8:M8" si="0">(D6-D7)</f>
        <v>-37.4</v>
      </c>
      <c r="E8" s="21">
        <f t="shared" si="0"/>
        <v>-98.1</v>
      </c>
      <c r="F8" s="22">
        <f t="shared" si="0"/>
        <v>-68.2</v>
      </c>
      <c r="G8" s="22">
        <f t="shared" si="0"/>
        <v>-93.6</v>
      </c>
      <c r="H8" s="22">
        <f t="shared" si="0"/>
        <v>0</v>
      </c>
      <c r="I8" s="22">
        <f t="shared" si="0"/>
        <v>1.2</v>
      </c>
      <c r="J8" s="22">
        <f t="shared" si="0"/>
        <v>9.3999999999999986</v>
      </c>
      <c r="K8" s="22">
        <f t="shared" si="0"/>
        <v>5.6000000000000005</v>
      </c>
      <c r="L8" s="22">
        <f t="shared" si="0"/>
        <v>-6.6999999999999993</v>
      </c>
      <c r="M8" s="22">
        <f t="shared" si="0"/>
        <v>0.39999999999999997</v>
      </c>
      <c r="N8" s="22">
        <f>(N6-N7)</f>
        <v>4.5999999999999996</v>
      </c>
      <c r="O8" s="22">
        <f>(O6-O7)</f>
        <v>0.1</v>
      </c>
      <c r="P8" s="22">
        <f>(P6-P7)</f>
        <v>7.4</v>
      </c>
      <c r="Q8" s="21">
        <v>0</v>
      </c>
      <c r="R8" s="22">
        <f>(R6-R7)</f>
        <v>0</v>
      </c>
      <c r="S8" s="22">
        <f>(S6-S7)</f>
        <v>-0.3</v>
      </c>
      <c r="T8" s="22">
        <f>(T6-T7)</f>
        <v>-1.7</v>
      </c>
      <c r="U8" s="22">
        <f>(U6-U7)</f>
        <v>0</v>
      </c>
      <c r="V8" s="23">
        <v>-0.7</v>
      </c>
      <c r="W8" s="22">
        <f>(W6-W7)</f>
        <v>-0.80762639600000008</v>
      </c>
      <c r="X8" s="22">
        <f t="shared" ref="X8" si="1">(X6-X7)</f>
        <v>10.599999999999998</v>
      </c>
    </row>
    <row r="9" spans="1:24" s="7" customFormat="1" ht="53.25" customHeight="1" x14ac:dyDescent="0.25">
      <c r="A9" s="19">
        <v>6</v>
      </c>
      <c r="B9" s="24" t="s">
        <v>8</v>
      </c>
      <c r="C9" s="9" t="s">
        <v>0</v>
      </c>
      <c r="D9" s="10">
        <v>28404.1</v>
      </c>
      <c r="E9" s="10">
        <v>17450.400000000001</v>
      </c>
      <c r="F9" s="25">
        <f>F11+F12+F13+F14</f>
        <v>60856.5</v>
      </c>
      <c r="G9" s="25">
        <f t="shared" ref="G9:P9" si="2">G11+G12+G13+G14</f>
        <v>283727.89999999997</v>
      </c>
      <c r="H9" s="25">
        <f t="shared" si="2"/>
        <v>369855.00000000006</v>
      </c>
      <c r="I9" s="25">
        <f t="shared" si="2"/>
        <v>106067.7</v>
      </c>
      <c r="J9" s="25">
        <f t="shared" si="2"/>
        <v>85282.6</v>
      </c>
      <c r="K9" s="25">
        <f t="shared" si="2"/>
        <v>108102.1</v>
      </c>
      <c r="L9" s="25">
        <f t="shared" si="2"/>
        <v>126843.5</v>
      </c>
      <c r="M9" s="25">
        <f t="shared" si="2"/>
        <v>175721.4</v>
      </c>
      <c r="N9" s="25">
        <f t="shared" si="2"/>
        <v>131607.69999999998</v>
      </c>
      <c r="O9" s="25">
        <f t="shared" si="2"/>
        <v>86369.3</v>
      </c>
      <c r="P9" s="25">
        <f t="shared" si="2"/>
        <v>53210.299999999996</v>
      </c>
      <c r="Q9" s="25">
        <v>399558</v>
      </c>
      <c r="R9" s="25">
        <v>536541.80000000005</v>
      </c>
      <c r="S9" s="25">
        <v>370582.8</v>
      </c>
      <c r="T9" s="25">
        <v>147288.9</v>
      </c>
      <c r="U9" s="25">
        <v>38141.943999999996</v>
      </c>
      <c r="V9" s="14">
        <v>11851.7</v>
      </c>
      <c r="W9" s="37">
        <f>W11+W12+W13+W14</f>
        <v>5545.513202643001</v>
      </c>
      <c r="X9" s="58">
        <v>5043.1000000000004</v>
      </c>
    </row>
    <row r="10" spans="1:24" s="7" customFormat="1" ht="19.5" customHeight="1" x14ac:dyDescent="0.25">
      <c r="A10" s="3">
        <v>7</v>
      </c>
      <c r="B10" s="49" t="s">
        <v>1</v>
      </c>
      <c r="C10" s="50"/>
      <c r="D10" s="50"/>
      <c r="E10" s="50"/>
      <c r="F10" s="50"/>
      <c r="G10" s="50"/>
      <c r="H10" s="50"/>
      <c r="I10" s="50"/>
      <c r="J10" s="50"/>
      <c r="K10" s="50"/>
      <c r="L10" s="50"/>
      <c r="M10" s="50"/>
      <c r="N10" s="50"/>
      <c r="O10" s="50"/>
      <c r="P10" s="50"/>
      <c r="Q10" s="50"/>
      <c r="R10" s="50"/>
      <c r="S10" s="50"/>
      <c r="T10" s="50"/>
      <c r="X10" s="40"/>
    </row>
    <row r="11" spans="1:24" s="7" customFormat="1" ht="15.75" x14ac:dyDescent="0.25">
      <c r="A11" s="3">
        <v>8</v>
      </c>
      <c r="B11" s="26" t="s">
        <v>9</v>
      </c>
      <c r="C11" s="19" t="s">
        <v>0</v>
      </c>
      <c r="D11" s="10">
        <v>17680.3</v>
      </c>
      <c r="E11" s="10">
        <v>10862.1</v>
      </c>
      <c r="F11" s="10">
        <v>37880.6</v>
      </c>
      <c r="G11" s="10">
        <v>237619.3</v>
      </c>
      <c r="H11" s="10">
        <v>280732.90000000002</v>
      </c>
      <c r="I11" s="10">
        <v>59162.5</v>
      </c>
      <c r="J11" s="10">
        <v>19586.900000000001</v>
      </c>
      <c r="K11" s="10">
        <v>45027.8</v>
      </c>
      <c r="L11" s="10">
        <v>94720.1</v>
      </c>
      <c r="M11" s="10">
        <v>81826.3</v>
      </c>
      <c r="N11" s="10">
        <v>110138.4</v>
      </c>
      <c r="O11" s="10">
        <v>74131.600000000006</v>
      </c>
      <c r="P11" s="10">
        <v>33279.699999999997</v>
      </c>
      <c r="Q11" s="10">
        <v>190401.1</v>
      </c>
      <c r="R11" s="10">
        <v>29625.200000000001</v>
      </c>
      <c r="S11" s="10">
        <v>36087.4</v>
      </c>
      <c r="T11" s="10">
        <v>30268.6</v>
      </c>
      <c r="U11" s="10">
        <v>4411.6000000000004</v>
      </c>
      <c r="V11" s="10">
        <v>2221.6999999999998</v>
      </c>
      <c r="W11" s="10">
        <v>667.08062337500019</v>
      </c>
      <c r="X11" s="39" t="s">
        <v>38</v>
      </c>
    </row>
    <row r="12" spans="1:24" s="7" customFormat="1" ht="15.75" x14ac:dyDescent="0.25">
      <c r="A12" s="19">
        <v>9</v>
      </c>
      <c r="B12" s="26" t="s">
        <v>10</v>
      </c>
      <c r="C12" s="19" t="s">
        <v>0</v>
      </c>
      <c r="D12" s="10">
        <v>91.3</v>
      </c>
      <c r="E12" s="10">
        <v>56.1</v>
      </c>
      <c r="F12" s="10">
        <v>195.6</v>
      </c>
      <c r="G12" s="10">
        <v>1227.3</v>
      </c>
      <c r="H12" s="10">
        <v>1449.9</v>
      </c>
      <c r="I12" s="10">
        <v>305.60000000000002</v>
      </c>
      <c r="J12" s="10">
        <v>648.20000000000005</v>
      </c>
      <c r="K12" s="10">
        <v>577.1</v>
      </c>
      <c r="L12" s="10">
        <v>908</v>
      </c>
      <c r="M12" s="10">
        <v>511.2</v>
      </c>
      <c r="N12" s="10">
        <v>416.9</v>
      </c>
      <c r="O12" s="10">
        <v>421.8</v>
      </c>
      <c r="P12" s="10">
        <v>378.1</v>
      </c>
      <c r="Q12" s="10">
        <v>384.5</v>
      </c>
      <c r="R12" s="10">
        <v>367.6</v>
      </c>
      <c r="S12" s="10">
        <v>558</v>
      </c>
      <c r="T12" s="10">
        <v>443.2</v>
      </c>
      <c r="U12" s="10">
        <v>512.4</v>
      </c>
      <c r="V12" s="10">
        <v>3388.7</v>
      </c>
      <c r="W12" s="10">
        <v>6.9979072830000009</v>
      </c>
      <c r="X12" s="39" t="s">
        <v>38</v>
      </c>
    </row>
    <row r="13" spans="1:24" s="7" customFormat="1" ht="15.75" x14ac:dyDescent="0.25">
      <c r="A13" s="3">
        <v>10</v>
      </c>
      <c r="B13" s="26" t="s">
        <v>11</v>
      </c>
      <c r="C13" s="19" t="s">
        <v>0</v>
      </c>
      <c r="D13" s="10">
        <v>170.6</v>
      </c>
      <c r="E13" s="10">
        <v>104.8</v>
      </c>
      <c r="F13" s="10">
        <v>365.6</v>
      </c>
      <c r="G13" s="10">
        <v>2168.5</v>
      </c>
      <c r="H13" s="10">
        <v>2561.9</v>
      </c>
      <c r="I13" s="10">
        <v>570.9</v>
      </c>
      <c r="J13" s="10">
        <v>4484.6000000000004</v>
      </c>
      <c r="K13" s="10">
        <v>8948.5</v>
      </c>
      <c r="L13" s="10">
        <v>980.4</v>
      </c>
      <c r="M13" s="10">
        <v>484.5</v>
      </c>
      <c r="N13" s="10">
        <v>581.79999999999995</v>
      </c>
      <c r="O13" s="10">
        <v>676.5</v>
      </c>
      <c r="P13" s="10">
        <v>679.1</v>
      </c>
      <c r="Q13" s="10">
        <v>92387.4</v>
      </c>
      <c r="R13" s="10">
        <v>120783.1</v>
      </c>
      <c r="S13" s="10">
        <v>332459.09999999998</v>
      </c>
      <c r="T13" s="10">
        <v>116277.8</v>
      </c>
      <c r="U13" s="10">
        <v>31245.9</v>
      </c>
      <c r="V13" s="10">
        <v>6028.8</v>
      </c>
      <c r="W13" s="10">
        <v>4525.517495600001</v>
      </c>
      <c r="X13" s="39" t="s">
        <v>38</v>
      </c>
    </row>
    <row r="14" spans="1:24" s="7" customFormat="1" ht="15.75" x14ac:dyDescent="0.25">
      <c r="A14" s="3">
        <v>11</v>
      </c>
      <c r="B14" s="26" t="s">
        <v>12</v>
      </c>
      <c r="C14" s="19" t="s">
        <v>0</v>
      </c>
      <c r="D14" s="10">
        <v>10461.9</v>
      </c>
      <c r="E14" s="10">
        <v>6427.4</v>
      </c>
      <c r="F14" s="10">
        <v>22414.7</v>
      </c>
      <c r="G14" s="10">
        <v>42712.800000000003</v>
      </c>
      <c r="H14" s="10">
        <v>85110.3</v>
      </c>
      <c r="I14" s="10">
        <v>46028.7</v>
      </c>
      <c r="J14" s="10">
        <v>60562.9</v>
      </c>
      <c r="K14" s="10">
        <v>53548.7</v>
      </c>
      <c r="L14" s="10">
        <v>30235</v>
      </c>
      <c r="M14" s="10">
        <v>92899.4</v>
      </c>
      <c r="N14" s="10">
        <v>20470.599999999999</v>
      </c>
      <c r="O14" s="10">
        <v>11139.4</v>
      </c>
      <c r="P14" s="10">
        <v>18873.400000000001</v>
      </c>
      <c r="Q14" s="10">
        <f>Q9-Q11-Q12-Q13</f>
        <v>116385</v>
      </c>
      <c r="R14" s="10">
        <f>R9-R11-R12-R13</f>
        <v>385765.9</v>
      </c>
      <c r="S14" s="10">
        <f>S9-S11-S12-S13</f>
        <v>1478.2999999999884</v>
      </c>
      <c r="T14" s="10">
        <f>T9-T11-T12-T13</f>
        <v>299.29999999998836</v>
      </c>
      <c r="U14" s="10">
        <f>U9-U11-U12-U13</f>
        <v>1972.0439999999944</v>
      </c>
      <c r="V14" s="10">
        <v>2123</v>
      </c>
      <c r="W14" s="10">
        <v>345.91717638499989</v>
      </c>
      <c r="X14" s="39" t="s">
        <v>38</v>
      </c>
    </row>
    <row r="15" spans="1:24" s="7" customFormat="1" ht="15.75" x14ac:dyDescent="0.25">
      <c r="A15" s="3">
        <v>12</v>
      </c>
      <c r="B15" s="51"/>
      <c r="C15" s="52"/>
      <c r="D15" s="52"/>
      <c r="E15" s="52"/>
      <c r="F15" s="52"/>
      <c r="G15" s="52"/>
      <c r="H15" s="52"/>
      <c r="I15" s="52"/>
      <c r="J15" s="52"/>
      <c r="K15" s="52"/>
      <c r="L15" s="52"/>
      <c r="M15" s="52"/>
      <c r="N15" s="52"/>
      <c r="O15" s="52"/>
      <c r="P15" s="52"/>
      <c r="Q15" s="52"/>
      <c r="R15" s="52"/>
      <c r="S15" s="52"/>
      <c r="T15" s="52"/>
      <c r="U15" s="52"/>
      <c r="V15" s="27"/>
      <c r="W15" s="27"/>
      <c r="X15" s="41"/>
    </row>
    <row r="16" spans="1:24" s="7" customFormat="1" ht="31.15" customHeight="1" x14ac:dyDescent="0.25">
      <c r="A16" s="3">
        <v>13</v>
      </c>
      <c r="B16" s="4" t="s">
        <v>13</v>
      </c>
      <c r="C16" s="19" t="s">
        <v>0</v>
      </c>
      <c r="D16" s="21">
        <f t="shared" ref="D16:S16" si="3">IF(D4="", "n/a", D4+D5+D6-D7-D9)</f>
        <v>6338769</v>
      </c>
      <c r="E16" s="21">
        <f t="shared" si="3"/>
        <v>8005538.9000000004</v>
      </c>
      <c r="F16" s="21">
        <f t="shared" si="3"/>
        <v>8208585.2999999998</v>
      </c>
      <c r="G16" s="21">
        <f t="shared" si="3"/>
        <v>8185951.5999999996</v>
      </c>
      <c r="H16" s="21">
        <f t="shared" si="3"/>
        <v>8269469.9000000004</v>
      </c>
      <c r="I16" s="21">
        <f t="shared" si="3"/>
        <v>8390958.1999999993</v>
      </c>
      <c r="J16" s="21">
        <f t="shared" si="3"/>
        <v>8608801.5999999978</v>
      </c>
      <c r="K16" s="21">
        <f t="shared" si="3"/>
        <v>8921373.7000000011</v>
      </c>
      <c r="L16" s="21">
        <f t="shared" si="3"/>
        <v>2299862.86</v>
      </c>
      <c r="M16" s="21">
        <f t="shared" si="3"/>
        <v>2506356.1</v>
      </c>
      <c r="N16" s="21">
        <f t="shared" si="3"/>
        <v>2712167.8</v>
      </c>
      <c r="O16" s="21">
        <f t="shared" si="3"/>
        <v>2877364.3000000003</v>
      </c>
      <c r="P16" s="21">
        <f t="shared" si="3"/>
        <v>2975552.5</v>
      </c>
      <c r="Q16" s="21">
        <f t="shared" si="3"/>
        <v>2702868.8</v>
      </c>
      <c r="R16" s="21">
        <f t="shared" si="3"/>
        <v>2518278.5</v>
      </c>
      <c r="S16" s="21">
        <f t="shared" si="3"/>
        <v>2329091.2000000007</v>
      </c>
      <c r="T16" s="21">
        <f>IF(T4="", "n/a", T4+T5+T6-T7-T9)</f>
        <v>2640451.5</v>
      </c>
      <c r="U16" s="21">
        <f>IF(U4="", "n/a", U4+U5+U6-U7-U9)</f>
        <v>480234.6</v>
      </c>
      <c r="V16" s="28">
        <v>840851.2</v>
      </c>
      <c r="W16" s="21">
        <v>908881.12299265165</v>
      </c>
      <c r="X16" s="21">
        <v>699148.9</v>
      </c>
    </row>
    <row r="17" spans="2:19" s="43" customFormat="1" ht="15.75" customHeight="1" x14ac:dyDescent="0.25"/>
    <row r="18" spans="2:19" s="29" customFormat="1" ht="15" customHeight="1" x14ac:dyDescent="0.25">
      <c r="B18" s="44" t="s">
        <v>15</v>
      </c>
      <c r="C18" s="44"/>
      <c r="D18" s="44"/>
      <c r="E18" s="44"/>
      <c r="F18" s="44"/>
      <c r="G18" s="44"/>
      <c r="H18" s="44"/>
      <c r="I18" s="44"/>
      <c r="J18" s="44"/>
      <c r="K18" s="44"/>
      <c r="L18" s="44"/>
      <c r="M18" s="44"/>
      <c r="N18" s="44"/>
      <c r="O18" s="44"/>
      <c r="P18" s="44"/>
      <c r="Q18" s="44"/>
    </row>
    <row r="19" spans="2:19" s="29" customFormat="1" ht="29.25" customHeight="1" x14ac:dyDescent="0.2">
      <c r="B19" s="45" t="s">
        <v>37</v>
      </c>
      <c r="C19" s="45"/>
      <c r="D19" s="45"/>
      <c r="E19" s="45"/>
      <c r="F19" s="45"/>
      <c r="G19" s="45"/>
      <c r="H19" s="45"/>
      <c r="I19" s="45"/>
      <c r="J19" s="45"/>
      <c r="K19" s="45"/>
      <c r="L19" s="45"/>
      <c r="M19" s="45"/>
      <c r="N19" s="45"/>
      <c r="O19" s="45"/>
      <c r="P19" s="45"/>
      <c r="Q19" s="45"/>
    </row>
    <row r="20" spans="2:19" s="29" customFormat="1" ht="12.75" x14ac:dyDescent="0.2">
      <c r="B20" s="30"/>
    </row>
    <row r="22" spans="2:19" x14ac:dyDescent="0.25">
      <c r="D22" s="31"/>
      <c r="E22" s="31"/>
      <c r="F22" s="31"/>
      <c r="G22" s="31"/>
      <c r="H22" s="31"/>
      <c r="I22" s="31"/>
      <c r="J22" s="31"/>
      <c r="K22" s="31"/>
      <c r="L22" s="31"/>
      <c r="M22" s="31"/>
      <c r="N22" s="31"/>
      <c r="O22" s="31"/>
      <c r="P22" s="31"/>
      <c r="Q22" s="31"/>
      <c r="R22" s="31"/>
      <c r="S22" s="31"/>
    </row>
    <row r="23" spans="2:19" x14ac:dyDescent="0.25">
      <c r="D23" s="31"/>
      <c r="E23" s="31"/>
      <c r="F23" s="31"/>
      <c r="G23" s="31"/>
      <c r="H23" s="31"/>
      <c r="I23" s="31"/>
      <c r="J23" s="31"/>
      <c r="K23" s="31"/>
      <c r="L23" s="31"/>
      <c r="M23" s="31"/>
      <c r="N23" s="31"/>
      <c r="O23" s="31"/>
      <c r="P23" s="31"/>
      <c r="Q23" s="31"/>
      <c r="R23" s="31"/>
      <c r="S23" s="31"/>
    </row>
    <row r="24" spans="2:19" x14ac:dyDescent="0.25">
      <c r="R24" s="31"/>
      <c r="S24" s="31"/>
    </row>
  </sheetData>
  <mergeCells count="8">
    <mergeCell ref="B1:U1"/>
    <mergeCell ref="A17:XFD17"/>
    <mergeCell ref="B18:Q18"/>
    <mergeCell ref="B19:Q19"/>
    <mergeCell ref="A2:S2"/>
    <mergeCell ref="B10:T10"/>
    <mergeCell ref="B15:U15"/>
    <mergeCell ref="V1:W1"/>
  </mergeCells>
  <phoneticPr fontId="1" type="noConversion"/>
  <pageMargins left="0.70866141732283472" right="0.70866141732283472" top="0.78740157480314965" bottom="0.78740157480314965" header="0.31496062992125984" footer="0.31496062992125984"/>
  <pageSetup paperSize="9"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A13" sqref="A13"/>
    </sheetView>
  </sheetViews>
  <sheetFormatPr defaultRowHeight="15" x14ac:dyDescent="0.25"/>
  <cols>
    <col min="1" max="1" width="51.85546875" customWidth="1"/>
    <col min="2" max="2" width="88.140625" customWidth="1"/>
  </cols>
  <sheetData>
    <row r="1" spans="1:2" x14ac:dyDescent="0.25">
      <c r="A1" s="32" t="s">
        <v>19</v>
      </c>
      <c r="B1" s="33" t="s">
        <v>2</v>
      </c>
    </row>
    <row r="2" spans="1:2" ht="75" x14ac:dyDescent="0.25">
      <c r="A2" s="32" t="s">
        <v>20</v>
      </c>
      <c r="B2" s="34" t="s">
        <v>21</v>
      </c>
    </row>
    <row r="3" spans="1:2" ht="45" x14ac:dyDescent="0.25">
      <c r="A3" s="32" t="s">
        <v>22</v>
      </c>
      <c r="B3" s="35" t="s">
        <v>23</v>
      </c>
    </row>
    <row r="4" spans="1:2" x14ac:dyDescent="0.25">
      <c r="A4" s="32" t="s">
        <v>24</v>
      </c>
      <c r="B4" s="33" t="s">
        <v>25</v>
      </c>
    </row>
    <row r="5" spans="1:2" ht="105" x14ac:dyDescent="0.25">
      <c r="A5" s="32" t="s">
        <v>26</v>
      </c>
      <c r="B5" s="35" t="s">
        <v>27</v>
      </c>
    </row>
    <row r="6" spans="1:2" x14ac:dyDescent="0.25">
      <c r="A6" s="32" t="s">
        <v>28</v>
      </c>
      <c r="B6" s="33" t="s">
        <v>16</v>
      </c>
    </row>
    <row r="7" spans="1:2" ht="90" x14ac:dyDescent="0.25">
      <c r="A7" s="32" t="s">
        <v>29</v>
      </c>
      <c r="B7" s="35" t="s">
        <v>30</v>
      </c>
    </row>
    <row r="8" spans="1:2" x14ac:dyDescent="0.25">
      <c r="A8" s="32" t="s">
        <v>31</v>
      </c>
      <c r="B8" s="35" t="s">
        <v>17</v>
      </c>
    </row>
    <row r="9" spans="1:2" ht="30" x14ac:dyDescent="0.25">
      <c r="A9" s="32" t="s">
        <v>32</v>
      </c>
      <c r="B9" s="35" t="s">
        <v>17</v>
      </c>
    </row>
    <row r="10" spans="1:2" x14ac:dyDescent="0.25">
      <c r="A10" s="53" t="s">
        <v>33</v>
      </c>
      <c r="B10" s="55" t="s">
        <v>17</v>
      </c>
    </row>
    <row r="11" spans="1:2" x14ac:dyDescent="0.25">
      <c r="A11" s="54"/>
      <c r="B11" s="56"/>
    </row>
    <row r="12" spans="1:2" x14ac:dyDescent="0.25">
      <c r="A12" s="54"/>
      <c r="B12" s="57"/>
    </row>
    <row r="13" spans="1:2" x14ac:dyDescent="0.25">
      <c r="A13" s="32" t="s">
        <v>34</v>
      </c>
      <c r="B13" s="36" t="s">
        <v>36</v>
      </c>
    </row>
    <row r="14" spans="1:2" x14ac:dyDescent="0.25">
      <c r="A14" s="32" t="s">
        <v>35</v>
      </c>
      <c r="B14" s="33" t="s">
        <v>18</v>
      </c>
    </row>
  </sheetData>
  <mergeCells count="2">
    <mergeCell ref="A10:A12"/>
    <mergeCell ref="B10:B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I-2</vt:lpstr>
      <vt:lpstr>metadata</vt:lpstr>
      <vt:lpstr>'I-2'!Область_печати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cookies!</dc:creator>
  <cp:lastModifiedBy>Кристина Пистун</cp:lastModifiedBy>
  <cp:lastPrinted>2019-10-28T04:43:46Z</cp:lastPrinted>
  <dcterms:created xsi:type="dcterms:W3CDTF">2011-05-01T09:55:58Z</dcterms:created>
  <dcterms:modified xsi:type="dcterms:W3CDTF">2025-12-22T07:28:07Z</dcterms:modified>
</cp:coreProperties>
</file>